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I21" i="1" l="1"/>
  <c r="I71" i="1" l="1"/>
  <c r="I55" i="1" l="1"/>
  <c r="I91" i="1" l="1"/>
  <c r="I85" i="1"/>
  <c r="I73" i="1"/>
  <c r="I68" i="1"/>
  <c r="I76" i="1" s="1"/>
  <c r="I62" i="1"/>
  <c r="I57" i="1"/>
  <c r="I51" i="1"/>
  <c r="I27" i="1"/>
  <c r="I9" i="1"/>
  <c r="I22" i="1"/>
  <c r="I29" i="1" l="1"/>
  <c r="I78" i="1"/>
  <c r="I93" i="1" s="1"/>
  <c r="I95" i="1" l="1"/>
</calcChain>
</file>

<file path=xl/sharedStrings.xml><?xml version="1.0" encoding="utf-8"?>
<sst xmlns="http://schemas.openxmlformats.org/spreadsheetml/2006/main" count="87" uniqueCount="84">
  <si>
    <t>McMaster University Marching Band</t>
  </si>
  <si>
    <t>Budget</t>
  </si>
  <si>
    <t>$</t>
  </si>
  <si>
    <t>REVENUE</t>
  </si>
  <si>
    <t>Revenue and Gains</t>
  </si>
  <si>
    <t>Savings From Last Year</t>
  </si>
  <si>
    <t>Future Membership Dues (Term 2) - 5 members @ $40</t>
  </si>
  <si>
    <t>Welcome Week</t>
  </si>
  <si>
    <t>Hamilton Santa Claus Parade</t>
  </si>
  <si>
    <t>Toronto Santa Claus Parade</t>
  </si>
  <si>
    <t>Miscellaneous Events</t>
  </si>
  <si>
    <t>Fundraisers</t>
  </si>
  <si>
    <t>Clubs Funding</t>
  </si>
  <si>
    <t>Referendum Funding at 21,000 Students</t>
  </si>
  <si>
    <t>Total Accounts Receivable</t>
  </si>
  <si>
    <t>DCI</t>
  </si>
  <si>
    <t>Donations</t>
  </si>
  <si>
    <t>Total DCI Recievable</t>
  </si>
  <si>
    <t>Total Expected Revenue</t>
  </si>
  <si>
    <t>EXPENSES</t>
  </si>
  <si>
    <t>Capital Expenses</t>
  </si>
  <si>
    <t>Equipment</t>
  </si>
  <si>
    <t>Lyres</t>
  </si>
  <si>
    <t>Folios</t>
  </si>
  <si>
    <t>Drum Sticks</t>
  </si>
  <si>
    <t>Drum Heads</t>
  </si>
  <si>
    <t>First Aid, General Toolbox Items</t>
  </si>
  <si>
    <t>Instrument Purchases</t>
  </si>
  <si>
    <t>Percussion</t>
  </si>
  <si>
    <t>Brass</t>
  </si>
  <si>
    <t>Woodwind</t>
  </si>
  <si>
    <t>Uniforms</t>
  </si>
  <si>
    <t>T-shirts</t>
  </si>
  <si>
    <t>Colour Guard</t>
  </si>
  <si>
    <t>Misc (Gloves, Plumes, etc.)</t>
  </si>
  <si>
    <t>Music purchases</t>
  </si>
  <si>
    <t>Total Capital Expenses</t>
  </si>
  <si>
    <t>Operating Expenses</t>
  </si>
  <si>
    <t>Instructional Services</t>
  </si>
  <si>
    <t>Drum instructor - 24weeks salary paid weekly, $43/hr</t>
  </si>
  <si>
    <t>Colour Guard Instructor - 6-month paid bi-weeky, $25/hr</t>
  </si>
  <si>
    <t>Total Instructional Expenses</t>
  </si>
  <si>
    <t>Business Expenses</t>
  </si>
  <si>
    <t>Postage/Mailing</t>
  </si>
  <si>
    <t>Printing/Copying</t>
  </si>
  <si>
    <t>Office Supplies</t>
  </si>
  <si>
    <t>Total Business Expenses</t>
  </si>
  <si>
    <t>Other Operating Expenses</t>
  </si>
  <si>
    <t>Clubsfest</t>
  </si>
  <si>
    <t>Website Hosting</t>
  </si>
  <si>
    <t>Rehearsal Room Bookings</t>
  </si>
  <si>
    <t xml:space="preserve">Parade Transportation </t>
  </si>
  <si>
    <t>Equipment Maintenance and Repairs</t>
  </si>
  <si>
    <t>Uniform Cleaning</t>
  </si>
  <si>
    <t>Instrument Rentals</t>
  </si>
  <si>
    <t>Fundraiser Expenses</t>
  </si>
  <si>
    <t>Total Other Operating Expenses</t>
  </si>
  <si>
    <t>Total Operating Expenses</t>
  </si>
  <si>
    <t>Social Expenses</t>
  </si>
  <si>
    <t>Drumline Social</t>
  </si>
  <si>
    <t>Term 1 Social</t>
  </si>
  <si>
    <t>Holiday Social</t>
  </si>
  <si>
    <t>End-of-year social</t>
  </si>
  <si>
    <t>Total Social Expenses</t>
  </si>
  <si>
    <t>DCI (@ 42 mem going)</t>
  </si>
  <si>
    <t>Transportation</t>
  </si>
  <si>
    <t>Hotel</t>
  </si>
  <si>
    <t>Registration</t>
  </si>
  <si>
    <t>Total DCI Expenses</t>
  </si>
  <si>
    <t>Total Expenses</t>
  </si>
  <si>
    <t>Net Surplus (Revenue less Expenses)</t>
  </si>
  <si>
    <t>Future Membership Dues (Term 1) - 65 members @ $40</t>
  </si>
  <si>
    <t>Rental Deposit</t>
  </si>
  <si>
    <t>Deposit Return - 65 members @ $20</t>
  </si>
  <si>
    <t>Rental Deposit Return</t>
  </si>
  <si>
    <t>Instrument Extras (Reeds)</t>
  </si>
  <si>
    <t>Unknown Santa Claus Parade</t>
  </si>
  <si>
    <t>Mississauga Santa Claus Parade</t>
  </si>
  <si>
    <t>Spirit wear</t>
  </si>
  <si>
    <t>Alumni Donation</t>
  </si>
  <si>
    <t>Fundraiser( Summer Parades, Coin Drives)</t>
  </si>
  <si>
    <t>Music director - 20 weeks salary paid bi-weekly, $43/hr</t>
  </si>
  <si>
    <t>TBD Trip and Parade Expenses</t>
  </si>
  <si>
    <t>Operating Budget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</si>
</sst>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1009]* #,##0.00_-;\-[$$-1009]* #,##0.00_-;_-[$$-1009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Font="1"/>
    <xf numFmtId="164" fontId="3" fillId="0" borderId="0" xfId="0" applyNumberFormat="1" applyFont="1"/>
    <xf numFmtId="44" fontId="1" fillId="0" borderId="0" xfId="2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43" fontId="0" fillId="0" borderId="0" xfId="1" applyFont="1"/>
    <xf numFmtId="43" fontId="2" fillId="0" borderId="1" xfId="1" applyFont="1" applyBorder="1"/>
    <xf numFmtId="43" fontId="5" fillId="0" borderId="0" xfId="1" applyFont="1"/>
    <xf numFmtId="43" fontId="3" fillId="0" borderId="2" xfId="1" applyFont="1" applyBorder="1"/>
    <xf numFmtId="43" fontId="0" fillId="0" borderId="1" xfId="1" applyFont="1" applyBorder="1"/>
    <xf numFmtId="43" fontId="3" fillId="0" borderId="3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E4" sqref="E4"/>
    </sheetView>
  </sheetViews>
  <sheetFormatPr defaultRowHeight="15" x14ac:dyDescent="0.25"/>
  <cols>
    <col min="9" max="9" width="10.85546875" customWidth="1"/>
  </cols>
  <sheetData>
    <row r="1" spans="1:9" x14ac:dyDescent="0.25">
      <c r="A1" s="1"/>
      <c r="B1" s="1"/>
      <c r="C1" s="2" t="s">
        <v>0</v>
      </c>
      <c r="D1" s="1"/>
      <c r="E1" s="1"/>
      <c r="F1" s="1"/>
      <c r="G1" s="1"/>
      <c r="H1" s="1"/>
      <c r="I1" s="3"/>
    </row>
    <row r="2" spans="1:9" x14ac:dyDescent="0.25">
      <c r="A2" s="1"/>
      <c r="B2" s="1"/>
      <c r="C2" s="2" t="s">
        <v>83</v>
      </c>
      <c r="D2" s="1"/>
      <c r="E2" s="1"/>
      <c r="F2" s="1"/>
      <c r="G2" s="1"/>
      <c r="H2" s="1"/>
      <c r="I2" s="4" t="s">
        <v>1</v>
      </c>
    </row>
    <row r="3" spans="1:9" x14ac:dyDescent="0.25">
      <c r="A3" s="1"/>
      <c r="B3" s="1"/>
      <c r="C3" s="1"/>
      <c r="D3" s="1"/>
      <c r="E3" s="1"/>
      <c r="F3" s="1"/>
      <c r="G3" s="1"/>
      <c r="H3" s="1"/>
      <c r="I3" s="5" t="s">
        <v>2</v>
      </c>
    </row>
    <row r="4" spans="1:9" x14ac:dyDescent="0.25">
      <c r="A4" s="6" t="s">
        <v>3</v>
      </c>
      <c r="B4" s="1"/>
      <c r="C4" s="1"/>
      <c r="D4" s="1"/>
      <c r="E4" s="1"/>
      <c r="F4" s="1"/>
      <c r="G4" s="1"/>
      <c r="H4" s="1"/>
      <c r="I4" s="3"/>
    </row>
    <row r="5" spans="1:9" x14ac:dyDescent="0.25">
      <c r="A5" s="7" t="s">
        <v>4</v>
      </c>
      <c r="B5" s="1"/>
      <c r="C5" s="1"/>
      <c r="D5" s="1"/>
      <c r="E5" s="1"/>
      <c r="F5" s="1"/>
      <c r="G5" s="1"/>
      <c r="H5" s="1"/>
      <c r="I5" s="3"/>
    </row>
    <row r="6" spans="1:9" x14ac:dyDescent="0.25">
      <c r="A6" s="7"/>
      <c r="B6" s="1" t="s">
        <v>5</v>
      </c>
      <c r="C6" s="1"/>
      <c r="D6" s="1"/>
      <c r="E6" s="1"/>
      <c r="F6" s="1"/>
      <c r="G6" s="1"/>
      <c r="H6" s="1"/>
      <c r="I6" s="3">
        <v>4000</v>
      </c>
    </row>
    <row r="7" spans="1:9" x14ac:dyDescent="0.25">
      <c r="A7" s="1"/>
      <c r="B7" s="1" t="s">
        <v>71</v>
      </c>
      <c r="C7" s="1"/>
      <c r="D7" s="1"/>
      <c r="E7" s="1"/>
      <c r="F7" s="1"/>
      <c r="G7" s="1"/>
      <c r="H7" s="1"/>
      <c r="I7" s="8">
        <v>2600</v>
      </c>
    </row>
    <row r="8" spans="1:9" x14ac:dyDescent="0.25">
      <c r="A8" s="1"/>
      <c r="B8" s="1" t="s">
        <v>72</v>
      </c>
      <c r="C8" s="1"/>
      <c r="D8" s="1"/>
      <c r="E8" s="1"/>
      <c r="F8" s="1"/>
      <c r="G8" s="1"/>
      <c r="H8" s="1"/>
      <c r="I8" s="8">
        <v>900</v>
      </c>
    </row>
    <row r="9" spans="1:9" x14ac:dyDescent="0.25">
      <c r="A9" s="1"/>
      <c r="B9" s="1" t="s">
        <v>6</v>
      </c>
      <c r="C9" s="1"/>
      <c r="D9" s="1"/>
      <c r="E9" s="1"/>
      <c r="F9" s="1"/>
      <c r="G9" s="1"/>
      <c r="H9" s="1"/>
      <c r="I9" s="8">
        <f>5*40</f>
        <v>200</v>
      </c>
    </row>
    <row r="10" spans="1:9" x14ac:dyDescent="0.25">
      <c r="A10" s="1"/>
      <c r="B10" s="1" t="s">
        <v>7</v>
      </c>
      <c r="C10" s="1"/>
      <c r="D10" s="1"/>
      <c r="E10" s="1"/>
      <c r="F10" s="1"/>
      <c r="G10" s="1"/>
      <c r="H10" s="1"/>
      <c r="I10" s="8">
        <v>750</v>
      </c>
    </row>
    <row r="11" spans="1:9" x14ac:dyDescent="0.25">
      <c r="A11" s="1"/>
      <c r="B11" s="1" t="s">
        <v>76</v>
      </c>
      <c r="C11" s="1"/>
      <c r="D11" s="1"/>
      <c r="E11" s="1"/>
      <c r="F11" s="1"/>
      <c r="G11" s="1"/>
      <c r="H11" s="1"/>
      <c r="I11" s="8">
        <v>1500</v>
      </c>
    </row>
    <row r="12" spans="1:9" x14ac:dyDescent="0.25">
      <c r="A12" s="1"/>
      <c r="B12" s="1" t="s">
        <v>76</v>
      </c>
      <c r="C12" s="1"/>
      <c r="D12" s="1"/>
      <c r="E12" s="1"/>
      <c r="F12" s="1"/>
      <c r="G12" s="1"/>
      <c r="H12" s="1"/>
      <c r="I12" s="8">
        <v>1500</v>
      </c>
    </row>
    <row r="13" spans="1:9" x14ac:dyDescent="0.25">
      <c r="A13" s="1"/>
      <c r="B13" s="1" t="s">
        <v>8</v>
      </c>
      <c r="C13" s="1"/>
      <c r="D13" s="1"/>
      <c r="E13" s="1"/>
      <c r="F13" s="1"/>
      <c r="G13" s="1"/>
      <c r="H13" s="1"/>
      <c r="I13" s="8">
        <v>1500</v>
      </c>
    </row>
    <row r="14" spans="1:9" x14ac:dyDescent="0.25">
      <c r="A14" s="1"/>
      <c r="B14" s="1" t="s">
        <v>77</v>
      </c>
      <c r="C14" s="1"/>
      <c r="D14" s="1"/>
      <c r="E14" s="1"/>
      <c r="F14" s="1"/>
      <c r="G14" s="1"/>
      <c r="H14" s="1"/>
      <c r="I14" s="8">
        <v>1500</v>
      </c>
    </row>
    <row r="15" spans="1:9" x14ac:dyDescent="0.25">
      <c r="A15" s="1"/>
      <c r="B15" s="1" t="s">
        <v>9</v>
      </c>
      <c r="C15" s="1"/>
      <c r="D15" s="1"/>
      <c r="E15" s="1"/>
      <c r="F15" s="1"/>
      <c r="G15" s="1"/>
      <c r="H15" s="1"/>
      <c r="I15" s="8">
        <v>1600</v>
      </c>
    </row>
    <row r="16" spans="1:9" x14ac:dyDescent="0.25">
      <c r="A16" s="1"/>
      <c r="B16" s="1" t="s">
        <v>78</v>
      </c>
      <c r="C16" s="1"/>
      <c r="D16" s="1"/>
      <c r="E16" s="1"/>
      <c r="F16" s="1"/>
      <c r="G16" s="1"/>
      <c r="H16" s="1"/>
      <c r="I16" s="8">
        <v>500</v>
      </c>
    </row>
    <row r="17" spans="1:9" x14ac:dyDescent="0.25">
      <c r="A17" s="1"/>
      <c r="B17" s="1" t="s">
        <v>10</v>
      </c>
      <c r="C17" s="1"/>
      <c r="D17" s="1"/>
      <c r="E17" s="1"/>
      <c r="F17" s="1"/>
      <c r="G17" s="1"/>
      <c r="H17" s="1"/>
      <c r="I17" s="8">
        <v>2500</v>
      </c>
    </row>
    <row r="18" spans="1:9" x14ac:dyDescent="0.25">
      <c r="A18" s="1"/>
      <c r="B18" s="1" t="s">
        <v>11</v>
      </c>
      <c r="C18" s="1"/>
      <c r="D18" s="1"/>
      <c r="E18" s="1"/>
      <c r="F18" s="1"/>
      <c r="G18" s="1"/>
      <c r="H18" s="1"/>
      <c r="I18" s="8">
        <v>2000</v>
      </c>
    </row>
    <row r="19" spans="1:9" x14ac:dyDescent="0.25">
      <c r="A19" s="1"/>
      <c r="B19" s="1" t="s">
        <v>79</v>
      </c>
      <c r="C19" s="1"/>
      <c r="D19" s="1"/>
      <c r="E19" s="1"/>
      <c r="F19" s="1"/>
      <c r="G19" s="1"/>
      <c r="H19" s="1"/>
      <c r="I19" s="8">
        <v>5000</v>
      </c>
    </row>
    <row r="20" spans="1:9" x14ac:dyDescent="0.25">
      <c r="A20" s="1"/>
      <c r="B20" s="1" t="s">
        <v>12</v>
      </c>
      <c r="C20" s="1"/>
      <c r="D20" s="1"/>
      <c r="E20" s="1"/>
      <c r="F20" s="1"/>
      <c r="G20" s="1"/>
      <c r="H20" s="1"/>
      <c r="I20" s="8">
        <v>0</v>
      </c>
    </row>
    <row r="21" spans="1:9" x14ac:dyDescent="0.25">
      <c r="A21" s="1"/>
      <c r="B21" s="1" t="s">
        <v>13</v>
      </c>
      <c r="C21" s="1"/>
      <c r="D21" s="1"/>
      <c r="E21" s="1"/>
      <c r="F21" s="1"/>
      <c r="G21" s="1"/>
      <c r="H21" s="1"/>
      <c r="I21" s="9">
        <f>21000*0.92</f>
        <v>19320</v>
      </c>
    </row>
    <row r="22" spans="1:9" x14ac:dyDescent="0.25">
      <c r="A22" s="1"/>
      <c r="B22" s="1"/>
      <c r="C22" s="1" t="s">
        <v>14</v>
      </c>
      <c r="D22" s="1"/>
      <c r="E22" s="1"/>
      <c r="F22" s="1"/>
      <c r="G22" s="1"/>
      <c r="H22" s="1"/>
      <c r="I22" s="8">
        <f>SUM(I6:I21)</f>
        <v>45370</v>
      </c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8"/>
    </row>
    <row r="24" spans="1:9" x14ac:dyDescent="0.25">
      <c r="A24" s="7" t="s">
        <v>15</v>
      </c>
      <c r="B24" s="1"/>
      <c r="C24" s="1"/>
      <c r="D24" s="1"/>
      <c r="E24" s="1"/>
      <c r="F24" s="1"/>
      <c r="G24" s="1"/>
      <c r="H24" s="1"/>
      <c r="I24" s="8"/>
    </row>
    <row r="25" spans="1:9" x14ac:dyDescent="0.25">
      <c r="A25" s="1"/>
      <c r="B25" s="1" t="s">
        <v>80</v>
      </c>
      <c r="C25" s="1"/>
      <c r="D25" s="1"/>
      <c r="E25" s="1"/>
      <c r="F25" s="1"/>
      <c r="G25" s="1"/>
      <c r="H25" s="1"/>
      <c r="I25" s="8">
        <v>5000</v>
      </c>
    </row>
    <row r="26" spans="1:9" ht="17.25" x14ac:dyDescent="0.4">
      <c r="A26" s="1"/>
      <c r="B26" s="1" t="s">
        <v>16</v>
      </c>
      <c r="C26" s="1"/>
      <c r="D26" s="1"/>
      <c r="E26" s="1"/>
      <c r="F26" s="1"/>
      <c r="G26" s="1"/>
      <c r="H26" s="1"/>
      <c r="I26" s="10">
        <v>2000</v>
      </c>
    </row>
    <row r="27" spans="1:9" x14ac:dyDescent="0.25">
      <c r="A27" s="1"/>
      <c r="B27" s="1"/>
      <c r="C27" s="1" t="s">
        <v>17</v>
      </c>
      <c r="D27" s="1"/>
      <c r="E27" s="1"/>
      <c r="F27" s="1"/>
      <c r="G27" s="1"/>
      <c r="H27" s="1"/>
      <c r="I27" s="8">
        <f>SUM(I25:I26)</f>
        <v>7000</v>
      </c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8"/>
    </row>
    <row r="29" spans="1:9" x14ac:dyDescent="0.25">
      <c r="A29" s="6" t="s">
        <v>18</v>
      </c>
      <c r="B29" s="1"/>
      <c r="C29" s="1"/>
      <c r="D29" s="1"/>
      <c r="E29" s="1"/>
      <c r="F29" s="1"/>
      <c r="G29" s="1"/>
      <c r="H29" s="1"/>
      <c r="I29" s="11">
        <f>SUM(I22,I27)</f>
        <v>52370</v>
      </c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8"/>
    </row>
    <row r="31" spans="1:9" x14ac:dyDescent="0.25">
      <c r="A31" s="6" t="s">
        <v>19</v>
      </c>
      <c r="B31" s="1"/>
      <c r="C31" s="1"/>
      <c r="D31" s="1"/>
      <c r="E31" s="1"/>
      <c r="F31" s="1"/>
      <c r="G31" s="1"/>
      <c r="H31" s="1"/>
      <c r="I31" s="8"/>
    </row>
    <row r="32" spans="1:9" x14ac:dyDescent="0.25">
      <c r="A32" s="7" t="s">
        <v>20</v>
      </c>
      <c r="B32" s="1"/>
      <c r="C32" s="1"/>
      <c r="D32" s="1"/>
      <c r="E32" s="1"/>
      <c r="F32" s="1"/>
      <c r="G32" s="1"/>
      <c r="H32" s="1"/>
      <c r="I32" s="8"/>
    </row>
    <row r="33" spans="1:9" x14ac:dyDescent="0.25">
      <c r="A33" s="1" t="s">
        <v>21</v>
      </c>
      <c r="B33" s="1"/>
      <c r="C33" s="1"/>
      <c r="D33" s="1"/>
      <c r="E33" s="1"/>
      <c r="F33" s="1"/>
      <c r="G33" s="1"/>
      <c r="H33" s="1"/>
      <c r="I33" s="8"/>
    </row>
    <row r="34" spans="1:9" x14ac:dyDescent="0.25">
      <c r="A34" s="1"/>
      <c r="B34" s="1" t="s">
        <v>22</v>
      </c>
      <c r="C34" s="1"/>
      <c r="D34" s="1"/>
      <c r="E34" s="1"/>
      <c r="F34" s="1"/>
      <c r="G34" s="1"/>
      <c r="H34" s="1"/>
      <c r="I34" s="8">
        <v>60</v>
      </c>
    </row>
    <row r="35" spans="1:9" x14ac:dyDescent="0.25">
      <c r="A35" s="1"/>
      <c r="B35" s="1" t="s">
        <v>23</v>
      </c>
      <c r="C35" s="1"/>
      <c r="D35" s="1"/>
      <c r="E35" s="1"/>
      <c r="F35" s="1"/>
      <c r="G35" s="1"/>
      <c r="H35" s="1"/>
      <c r="I35" s="8">
        <v>80</v>
      </c>
    </row>
    <row r="36" spans="1:9" x14ac:dyDescent="0.25">
      <c r="A36" s="1"/>
      <c r="B36" s="1" t="s">
        <v>21</v>
      </c>
      <c r="C36" s="1"/>
      <c r="D36" s="1"/>
      <c r="E36" s="1"/>
      <c r="F36" s="1"/>
      <c r="G36" s="1"/>
      <c r="H36" s="1"/>
      <c r="I36" s="8">
        <v>250</v>
      </c>
    </row>
    <row r="37" spans="1:9" x14ac:dyDescent="0.25">
      <c r="A37" s="1"/>
      <c r="B37" s="1" t="s">
        <v>24</v>
      </c>
      <c r="C37" s="1"/>
      <c r="D37" s="1"/>
      <c r="E37" s="1"/>
      <c r="F37" s="1"/>
      <c r="G37" s="1"/>
      <c r="H37" s="1"/>
      <c r="I37" s="8">
        <v>200</v>
      </c>
    </row>
    <row r="38" spans="1:9" x14ac:dyDescent="0.25">
      <c r="A38" s="1"/>
      <c r="B38" s="1" t="s">
        <v>75</v>
      </c>
      <c r="C38" s="1"/>
      <c r="D38" s="1"/>
      <c r="E38" s="1"/>
      <c r="F38" s="1"/>
      <c r="G38" s="1"/>
      <c r="H38" s="1"/>
      <c r="I38" s="8">
        <v>200</v>
      </c>
    </row>
    <row r="39" spans="1:9" x14ac:dyDescent="0.25">
      <c r="A39" s="1"/>
      <c r="B39" s="1" t="s">
        <v>25</v>
      </c>
      <c r="C39" s="1"/>
      <c r="D39" s="1"/>
      <c r="E39" s="1"/>
      <c r="F39" s="1"/>
      <c r="G39" s="1"/>
      <c r="H39" s="1"/>
      <c r="I39" s="8">
        <v>200</v>
      </c>
    </row>
    <row r="40" spans="1:9" x14ac:dyDescent="0.25">
      <c r="A40" s="1"/>
      <c r="B40" s="1" t="s">
        <v>26</v>
      </c>
      <c r="C40" s="1"/>
      <c r="D40" s="1"/>
      <c r="E40" s="1"/>
      <c r="F40" s="1"/>
      <c r="G40" s="1"/>
      <c r="H40" s="1"/>
      <c r="I40" s="8">
        <v>200</v>
      </c>
    </row>
    <row r="41" spans="1:9" x14ac:dyDescent="0.25">
      <c r="A41" s="1" t="s">
        <v>27</v>
      </c>
      <c r="B41" s="1"/>
      <c r="C41" s="1"/>
      <c r="D41" s="1"/>
      <c r="E41" s="1"/>
      <c r="F41" s="1"/>
      <c r="G41" s="1"/>
      <c r="H41" s="1"/>
      <c r="I41" s="8"/>
    </row>
    <row r="42" spans="1:9" x14ac:dyDescent="0.25">
      <c r="A42" s="1"/>
      <c r="B42" s="1" t="s">
        <v>28</v>
      </c>
      <c r="C42" s="1"/>
      <c r="D42" s="1"/>
      <c r="E42" s="1"/>
      <c r="F42" s="1"/>
      <c r="G42" s="1"/>
      <c r="H42" s="1"/>
      <c r="I42" s="8">
        <v>0</v>
      </c>
    </row>
    <row r="43" spans="1:9" x14ac:dyDescent="0.25">
      <c r="A43" s="1"/>
      <c r="B43" s="1" t="s">
        <v>29</v>
      </c>
      <c r="C43" s="1"/>
      <c r="D43" s="1"/>
      <c r="E43" s="1"/>
      <c r="F43" s="1"/>
      <c r="G43" s="1"/>
      <c r="H43" s="1"/>
      <c r="I43" s="8">
        <v>0</v>
      </c>
    </row>
    <row r="44" spans="1:9" x14ac:dyDescent="0.25">
      <c r="A44" s="1"/>
      <c r="B44" s="1" t="s">
        <v>30</v>
      </c>
      <c r="C44" s="1"/>
      <c r="D44" s="1"/>
      <c r="E44" s="1"/>
      <c r="F44" s="1"/>
      <c r="G44" s="1"/>
      <c r="H44" s="1"/>
      <c r="I44" s="8">
        <v>0</v>
      </c>
    </row>
    <row r="45" spans="1:9" x14ac:dyDescent="0.25">
      <c r="A45" s="1" t="s">
        <v>31</v>
      </c>
      <c r="B45" s="1"/>
      <c r="C45" s="1"/>
      <c r="D45" s="1"/>
      <c r="E45" s="1"/>
      <c r="F45" s="1"/>
      <c r="G45" s="1"/>
      <c r="H45" s="1"/>
      <c r="I45" s="8"/>
    </row>
    <row r="46" spans="1:9" x14ac:dyDescent="0.25">
      <c r="A46" s="1"/>
      <c r="B46" s="1" t="s">
        <v>32</v>
      </c>
      <c r="C46" s="1"/>
      <c r="D46" s="1"/>
      <c r="E46" s="1"/>
      <c r="F46" s="1"/>
      <c r="G46" s="1"/>
      <c r="H46" s="1"/>
      <c r="I46" s="8">
        <v>500</v>
      </c>
    </row>
    <row r="47" spans="1:9" x14ac:dyDescent="0.25">
      <c r="A47" s="1"/>
      <c r="B47" s="1" t="s">
        <v>33</v>
      </c>
      <c r="C47" s="1"/>
      <c r="D47" s="1"/>
      <c r="E47" s="1"/>
      <c r="F47" s="1"/>
      <c r="G47" s="1"/>
      <c r="H47" s="1"/>
      <c r="I47" s="8">
        <v>0</v>
      </c>
    </row>
    <row r="48" spans="1:9" x14ac:dyDescent="0.25">
      <c r="A48" s="1"/>
      <c r="B48" s="1" t="s">
        <v>31</v>
      </c>
      <c r="C48" s="1"/>
      <c r="D48" s="1"/>
      <c r="E48" s="1"/>
      <c r="F48" s="1"/>
      <c r="G48" s="1"/>
      <c r="H48" s="1"/>
      <c r="I48" s="8">
        <v>7500</v>
      </c>
    </row>
    <row r="49" spans="1:9" x14ac:dyDescent="0.25">
      <c r="A49" s="1"/>
      <c r="B49" s="1" t="s">
        <v>34</v>
      </c>
      <c r="C49" s="1"/>
      <c r="D49" s="1"/>
      <c r="E49" s="1"/>
      <c r="F49" s="1"/>
      <c r="G49" s="1"/>
      <c r="H49" s="1"/>
      <c r="I49" s="8">
        <v>150</v>
      </c>
    </row>
    <row r="50" spans="1:9" x14ac:dyDescent="0.25">
      <c r="A50" s="1" t="s">
        <v>35</v>
      </c>
      <c r="B50" s="1"/>
      <c r="C50" s="1"/>
      <c r="D50" s="1"/>
      <c r="E50" s="1"/>
      <c r="F50" s="1"/>
      <c r="G50" s="1"/>
      <c r="H50" s="1"/>
      <c r="I50" s="12">
        <v>350</v>
      </c>
    </row>
    <row r="51" spans="1:9" x14ac:dyDescent="0.25">
      <c r="A51" s="1"/>
      <c r="B51" s="1"/>
      <c r="C51" s="1" t="s">
        <v>36</v>
      </c>
      <c r="D51" s="1"/>
      <c r="E51" s="1"/>
      <c r="F51" s="1"/>
      <c r="G51" s="1"/>
      <c r="H51" s="1"/>
      <c r="I51" s="8">
        <f>SUM(I34:I50)</f>
        <v>9690</v>
      </c>
    </row>
    <row r="52" spans="1:9" x14ac:dyDescent="0.25">
      <c r="A52" s="7" t="s">
        <v>37</v>
      </c>
      <c r="B52" s="1"/>
      <c r="C52" s="1"/>
      <c r="D52" s="1"/>
      <c r="E52" s="1"/>
      <c r="F52" s="1"/>
      <c r="G52" s="1"/>
      <c r="H52" s="1"/>
      <c r="I52" s="8"/>
    </row>
    <row r="53" spans="1:9" x14ac:dyDescent="0.25">
      <c r="A53" s="1" t="s">
        <v>38</v>
      </c>
      <c r="B53" s="1"/>
      <c r="C53" s="1"/>
      <c r="D53" s="1"/>
      <c r="E53" s="1"/>
      <c r="F53" s="1"/>
      <c r="G53" s="1"/>
      <c r="H53" s="1"/>
      <c r="I53" s="8"/>
    </row>
    <row r="54" spans="1:9" x14ac:dyDescent="0.25">
      <c r="A54" s="1"/>
      <c r="B54" s="1" t="s">
        <v>81</v>
      </c>
      <c r="C54" s="1"/>
      <c r="D54" s="1"/>
      <c r="E54" s="1"/>
      <c r="F54" s="1"/>
      <c r="G54" s="1"/>
      <c r="H54" s="1"/>
      <c r="I54" s="8">
        <f>40*2*43+2064</f>
        <v>5504</v>
      </c>
    </row>
    <row r="55" spans="1:9" x14ac:dyDescent="0.25">
      <c r="A55" s="1"/>
      <c r="B55" s="1" t="s">
        <v>39</v>
      </c>
      <c r="C55" s="1"/>
      <c r="D55" s="1"/>
      <c r="E55" s="1"/>
      <c r="F55" s="1"/>
      <c r="G55" s="1"/>
      <c r="H55" s="1"/>
      <c r="I55" s="8">
        <f>43*2*48+2064</f>
        <v>6192</v>
      </c>
    </row>
    <row r="56" spans="1:9" x14ac:dyDescent="0.25">
      <c r="A56" s="1"/>
      <c r="B56" s="1" t="s">
        <v>40</v>
      </c>
      <c r="C56" s="1"/>
      <c r="D56" s="1"/>
      <c r="E56" s="1"/>
      <c r="F56" s="1"/>
      <c r="G56" s="1"/>
      <c r="H56" s="1"/>
      <c r="I56" s="8">
        <v>0</v>
      </c>
    </row>
    <row r="57" spans="1:9" x14ac:dyDescent="0.25">
      <c r="A57" s="1"/>
      <c r="B57" s="1"/>
      <c r="C57" s="1" t="s">
        <v>41</v>
      </c>
      <c r="D57" s="1"/>
      <c r="E57" s="1"/>
      <c r="F57" s="1"/>
      <c r="G57" s="1"/>
      <c r="H57" s="1"/>
      <c r="I57" s="8">
        <f>SUM(I54:I56)</f>
        <v>11696</v>
      </c>
    </row>
    <row r="58" spans="1:9" x14ac:dyDescent="0.25">
      <c r="A58" s="1" t="s">
        <v>42</v>
      </c>
      <c r="B58" s="1"/>
      <c r="C58" s="1"/>
      <c r="D58" s="1"/>
      <c r="E58" s="1"/>
      <c r="F58" s="1"/>
      <c r="G58" s="1"/>
      <c r="H58" s="1"/>
      <c r="I58" s="8"/>
    </row>
    <row r="59" spans="1:9" x14ac:dyDescent="0.25">
      <c r="A59" s="1"/>
      <c r="B59" s="1" t="s">
        <v>43</v>
      </c>
      <c r="C59" s="1"/>
      <c r="D59" s="1"/>
      <c r="E59" s="1"/>
      <c r="F59" s="1"/>
      <c r="G59" s="1"/>
      <c r="H59" s="1"/>
      <c r="I59" s="8">
        <v>25</v>
      </c>
    </row>
    <row r="60" spans="1:9" x14ac:dyDescent="0.25">
      <c r="A60" s="1"/>
      <c r="B60" s="1" t="s">
        <v>44</v>
      </c>
      <c r="C60" s="1"/>
      <c r="D60" s="1"/>
      <c r="E60" s="1"/>
      <c r="F60" s="1"/>
      <c r="G60" s="1"/>
      <c r="H60" s="1"/>
      <c r="I60" s="8">
        <v>350</v>
      </c>
    </row>
    <row r="61" spans="1:9" x14ac:dyDescent="0.25">
      <c r="A61" s="1"/>
      <c r="B61" s="1" t="s">
        <v>45</v>
      </c>
      <c r="C61" s="1"/>
      <c r="D61" s="1"/>
      <c r="E61" s="1"/>
      <c r="F61" s="1"/>
      <c r="G61" s="1"/>
      <c r="H61" s="1"/>
      <c r="I61" s="12">
        <v>25</v>
      </c>
    </row>
    <row r="62" spans="1:9" x14ac:dyDescent="0.25">
      <c r="A62" s="1"/>
      <c r="B62" s="1"/>
      <c r="C62" s="1" t="s">
        <v>46</v>
      </c>
      <c r="D62" s="1"/>
      <c r="E62" s="1"/>
      <c r="F62" s="1"/>
      <c r="G62" s="1"/>
      <c r="H62" s="1"/>
      <c r="I62" s="8">
        <f>SUM(I59:I61)</f>
        <v>400</v>
      </c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8"/>
    </row>
    <row r="64" spans="1:9" x14ac:dyDescent="0.25">
      <c r="A64" s="1" t="s">
        <v>47</v>
      </c>
      <c r="B64" s="1"/>
      <c r="C64" s="1"/>
      <c r="D64" s="1"/>
      <c r="E64" s="1"/>
      <c r="F64" s="1"/>
      <c r="G64" s="1"/>
      <c r="H64" s="1"/>
      <c r="I64" s="8"/>
    </row>
    <row r="65" spans="1:9" x14ac:dyDescent="0.25">
      <c r="A65" s="1"/>
      <c r="B65" s="1" t="s">
        <v>48</v>
      </c>
      <c r="C65" s="1"/>
      <c r="D65" s="1"/>
      <c r="E65" s="1"/>
      <c r="F65" s="1"/>
      <c r="G65" s="1"/>
      <c r="H65" s="1"/>
      <c r="I65" s="8">
        <v>30</v>
      </c>
    </row>
    <row r="66" spans="1:9" x14ac:dyDescent="0.25">
      <c r="A66" s="1"/>
      <c r="B66" s="1" t="s">
        <v>49</v>
      </c>
      <c r="C66" s="1"/>
      <c r="D66" s="1"/>
      <c r="E66" s="1"/>
      <c r="F66" s="1"/>
      <c r="G66" s="1"/>
      <c r="H66" s="1"/>
      <c r="I66" s="8">
        <v>80</v>
      </c>
    </row>
    <row r="67" spans="1:9" x14ac:dyDescent="0.25">
      <c r="A67" s="1"/>
      <c r="B67" s="1" t="s">
        <v>50</v>
      </c>
      <c r="C67" s="1"/>
      <c r="D67" s="1"/>
      <c r="E67" s="1"/>
      <c r="F67" s="1"/>
      <c r="G67" s="1"/>
      <c r="H67" s="1"/>
      <c r="I67" s="8">
        <v>1000</v>
      </c>
    </row>
    <row r="68" spans="1:9" x14ac:dyDescent="0.25">
      <c r="A68" s="1"/>
      <c r="B68" s="1" t="s">
        <v>51</v>
      </c>
      <c r="C68" s="1"/>
      <c r="D68" s="1"/>
      <c r="E68" s="1"/>
      <c r="F68" s="1"/>
      <c r="G68" s="1"/>
      <c r="H68" s="1"/>
      <c r="I68" s="8">
        <f>5*500</f>
        <v>2500</v>
      </c>
    </row>
    <row r="69" spans="1:9" x14ac:dyDescent="0.25">
      <c r="A69" s="1"/>
      <c r="B69" s="1" t="s">
        <v>82</v>
      </c>
      <c r="C69" s="1"/>
      <c r="D69" s="1"/>
      <c r="E69" s="1"/>
      <c r="F69" s="1"/>
      <c r="G69" s="1"/>
      <c r="H69" s="1"/>
      <c r="I69" s="8">
        <v>5000</v>
      </c>
    </row>
    <row r="70" spans="1:9" x14ac:dyDescent="0.25">
      <c r="A70" s="1"/>
      <c r="B70" s="1" t="s">
        <v>52</v>
      </c>
      <c r="C70" s="1"/>
      <c r="D70" s="1"/>
      <c r="E70" s="1"/>
      <c r="F70" s="1"/>
      <c r="G70" s="1"/>
      <c r="H70" s="1"/>
      <c r="I70" s="8">
        <v>500</v>
      </c>
    </row>
    <row r="71" spans="1:9" x14ac:dyDescent="0.25">
      <c r="A71" s="1"/>
      <c r="B71" s="1" t="s">
        <v>73</v>
      </c>
      <c r="C71" s="1"/>
      <c r="D71" s="1"/>
      <c r="E71" s="1"/>
      <c r="F71" s="1"/>
      <c r="G71" s="1"/>
      <c r="H71" s="1"/>
      <c r="I71" s="8">
        <f>20*65</f>
        <v>1300</v>
      </c>
    </row>
    <row r="72" spans="1:9" x14ac:dyDescent="0.25">
      <c r="A72" s="1"/>
      <c r="B72" s="1" t="s">
        <v>74</v>
      </c>
      <c r="C72" s="1"/>
      <c r="D72" s="1"/>
      <c r="E72" s="1"/>
      <c r="F72" s="1"/>
      <c r="G72" s="1"/>
      <c r="H72" s="1"/>
      <c r="I72" s="8">
        <v>350</v>
      </c>
    </row>
    <row r="73" spans="1:9" x14ac:dyDescent="0.25">
      <c r="A73" s="1"/>
      <c r="B73" s="1" t="s">
        <v>53</v>
      </c>
      <c r="C73" s="1"/>
      <c r="D73" s="1"/>
      <c r="E73" s="1"/>
      <c r="F73" s="1"/>
      <c r="G73" s="1"/>
      <c r="H73" s="1"/>
      <c r="I73" s="8">
        <f>55*20</f>
        <v>1100</v>
      </c>
    </row>
    <row r="74" spans="1:9" x14ac:dyDescent="0.25">
      <c r="A74" s="1"/>
      <c r="B74" s="1" t="s">
        <v>54</v>
      </c>
      <c r="C74" s="1"/>
      <c r="D74" s="1"/>
      <c r="E74" s="1"/>
      <c r="F74" s="1"/>
      <c r="G74" s="1"/>
      <c r="H74" s="1"/>
      <c r="I74" s="8">
        <v>2500</v>
      </c>
    </row>
    <row r="75" spans="1:9" ht="17.25" x14ac:dyDescent="0.4">
      <c r="A75" s="1"/>
      <c r="B75" s="1" t="s">
        <v>55</v>
      </c>
      <c r="C75" s="1"/>
      <c r="D75" s="1"/>
      <c r="E75" s="1"/>
      <c r="F75" s="1"/>
      <c r="G75" s="1"/>
      <c r="H75" s="1"/>
      <c r="I75" s="10">
        <v>400</v>
      </c>
    </row>
    <row r="76" spans="1:9" x14ac:dyDescent="0.25">
      <c r="A76" s="1"/>
      <c r="B76" s="1"/>
      <c r="C76" s="1" t="s">
        <v>56</v>
      </c>
      <c r="D76" s="1"/>
      <c r="E76" s="1"/>
      <c r="F76" s="1"/>
      <c r="G76" s="1"/>
      <c r="H76" s="1"/>
      <c r="I76" s="8">
        <f>SUM(I65:I75)</f>
        <v>14760</v>
      </c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2"/>
    </row>
    <row r="78" spans="1:9" x14ac:dyDescent="0.25">
      <c r="A78" s="1"/>
      <c r="B78" s="1"/>
      <c r="C78" s="1" t="s">
        <v>57</v>
      </c>
      <c r="D78" s="1"/>
      <c r="E78" s="1"/>
      <c r="F78" s="1"/>
      <c r="G78" s="1"/>
      <c r="H78" s="1"/>
      <c r="I78" s="8">
        <f>SUM(I76,I57,I62)</f>
        <v>26856</v>
      </c>
    </row>
    <row r="79" spans="1:9" x14ac:dyDescent="0.25">
      <c r="A79" s="7" t="s">
        <v>58</v>
      </c>
      <c r="B79" s="1"/>
      <c r="C79" s="1"/>
      <c r="D79" s="1"/>
      <c r="E79" s="1"/>
      <c r="F79" s="1"/>
      <c r="G79" s="1"/>
      <c r="H79" s="1"/>
      <c r="I79" s="8"/>
    </row>
    <row r="80" spans="1:9" x14ac:dyDescent="0.25">
      <c r="A80" s="1" t="s">
        <v>59</v>
      </c>
      <c r="B80" s="1"/>
      <c r="C80" s="1"/>
      <c r="D80" s="1"/>
      <c r="E80" s="1"/>
      <c r="F80" s="1"/>
      <c r="G80" s="1"/>
      <c r="H80" s="1"/>
      <c r="I80" s="8">
        <v>150</v>
      </c>
    </row>
    <row r="81" spans="1:9" x14ac:dyDescent="0.25">
      <c r="A81" s="1" t="s">
        <v>60</v>
      </c>
      <c r="B81" s="1"/>
      <c r="C81" s="1"/>
      <c r="D81" s="1"/>
      <c r="E81" s="1"/>
      <c r="F81" s="1"/>
      <c r="G81" s="1"/>
      <c r="H81" s="1"/>
      <c r="I81" s="8">
        <v>150</v>
      </c>
    </row>
    <row r="82" spans="1:9" x14ac:dyDescent="0.25">
      <c r="A82" s="1" t="s">
        <v>61</v>
      </c>
      <c r="B82" s="1"/>
      <c r="C82" s="1"/>
      <c r="D82" s="1"/>
      <c r="E82" s="1"/>
      <c r="F82" s="1"/>
      <c r="G82" s="1"/>
      <c r="H82" s="1"/>
      <c r="I82" s="8">
        <v>150</v>
      </c>
    </row>
    <row r="83" spans="1:9" x14ac:dyDescent="0.25">
      <c r="A83" s="1" t="s">
        <v>62</v>
      </c>
      <c r="B83" s="1"/>
      <c r="C83" s="1"/>
      <c r="D83" s="1"/>
      <c r="E83" s="1"/>
      <c r="F83" s="1"/>
      <c r="G83" s="1"/>
      <c r="H83" s="1"/>
      <c r="I83" s="8">
        <v>150</v>
      </c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2">
        <v>0</v>
      </c>
    </row>
    <row r="85" spans="1:9" x14ac:dyDescent="0.25">
      <c r="A85" s="1"/>
      <c r="B85" s="1"/>
      <c r="C85" s="1" t="s">
        <v>63</v>
      </c>
      <c r="D85" s="1"/>
      <c r="E85" s="1"/>
      <c r="F85" s="1"/>
      <c r="G85" s="1"/>
      <c r="H85" s="1"/>
      <c r="I85" s="8">
        <f>SUM(I81:I84)</f>
        <v>450</v>
      </c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8"/>
    </row>
    <row r="87" spans="1:9" x14ac:dyDescent="0.25">
      <c r="A87" s="7" t="s">
        <v>64</v>
      </c>
      <c r="B87" s="1"/>
      <c r="C87" s="1"/>
      <c r="D87" s="1"/>
      <c r="E87" s="1"/>
      <c r="F87" s="1"/>
      <c r="G87" s="1"/>
      <c r="H87" s="1"/>
      <c r="I87" s="8"/>
    </row>
    <row r="88" spans="1:9" x14ac:dyDescent="0.25">
      <c r="A88" s="1"/>
      <c r="B88" s="1" t="s">
        <v>65</v>
      </c>
      <c r="C88" s="1"/>
      <c r="D88" s="1"/>
      <c r="E88" s="1"/>
      <c r="F88" s="1"/>
      <c r="G88" s="1"/>
      <c r="H88" s="1"/>
      <c r="I88" s="8">
        <v>5500</v>
      </c>
    </row>
    <row r="89" spans="1:9" x14ac:dyDescent="0.25">
      <c r="A89" s="1"/>
      <c r="B89" s="1" t="s">
        <v>66</v>
      </c>
      <c r="C89" s="1"/>
      <c r="D89" s="1"/>
      <c r="E89" s="1"/>
      <c r="F89" s="1"/>
      <c r="G89" s="1"/>
      <c r="H89" s="1"/>
      <c r="I89" s="8">
        <v>1800</v>
      </c>
    </row>
    <row r="90" spans="1:9" ht="17.25" x14ac:dyDescent="0.4">
      <c r="A90" s="1"/>
      <c r="B90" s="1" t="s">
        <v>67</v>
      </c>
      <c r="C90" s="1"/>
      <c r="D90" s="1"/>
      <c r="E90" s="1"/>
      <c r="F90" s="1"/>
      <c r="G90" s="1"/>
      <c r="H90" s="1"/>
      <c r="I90" s="10">
        <v>1470</v>
      </c>
    </row>
    <row r="91" spans="1:9" x14ac:dyDescent="0.25">
      <c r="A91" s="1"/>
      <c r="B91" s="1"/>
      <c r="C91" s="1" t="s">
        <v>68</v>
      </c>
      <c r="D91" s="1"/>
      <c r="E91" s="1"/>
      <c r="F91" s="1"/>
      <c r="G91" s="1"/>
      <c r="H91" s="1"/>
      <c r="I91" s="8">
        <f>SUM(I88:I90)</f>
        <v>8770</v>
      </c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2"/>
    </row>
    <row r="93" spans="1:9" x14ac:dyDescent="0.25">
      <c r="A93" s="6" t="s">
        <v>69</v>
      </c>
      <c r="B93" s="1"/>
      <c r="C93" s="1"/>
      <c r="D93" s="1"/>
      <c r="E93" s="1"/>
      <c r="F93" s="1"/>
      <c r="G93" s="1"/>
      <c r="H93" s="1"/>
      <c r="I93" s="11">
        <f>SUM(I85,I78,I51,I91)</f>
        <v>45766</v>
      </c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8"/>
    </row>
    <row r="95" spans="1:9" ht="15.75" thickBot="1" x14ac:dyDescent="0.3">
      <c r="A95" s="6" t="s">
        <v>70</v>
      </c>
      <c r="B95" s="1"/>
      <c r="C95" s="1"/>
      <c r="D95" s="1"/>
      <c r="E95" s="1"/>
      <c r="F95" s="1"/>
      <c r="G95" s="1"/>
      <c r="H95" s="1"/>
      <c r="I95" s="13">
        <f>I29 - I93</f>
        <v>6604</v>
      </c>
    </row>
    <row r="96" spans="1:9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micaela</dc:creator>
  <cp:lastModifiedBy>Bro Montana</cp:lastModifiedBy>
  <dcterms:created xsi:type="dcterms:W3CDTF">2014-10-14T17:58:30Z</dcterms:created>
  <dcterms:modified xsi:type="dcterms:W3CDTF">2016-07-21T02:31:41Z</dcterms:modified>
</cp:coreProperties>
</file>